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tosvx\Downloads\"/>
    </mc:Choice>
  </mc:AlternateContent>
  <xr:revisionPtr revIDLastSave="0" documentId="13_ncr:1_{8656A713-CD6D-4A06-8DE6-2883921F7762}" xr6:coauthVersionLast="44" xr6:coauthVersionMax="44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MemberList" sheetId="2" state="hidden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<sst xmlns="http://schemas.openxmlformats.org/spreadsheetml/2006/main" count="305" uniqueCount="98">
  <si>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</si>
  <si>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</si>
  <si>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</si>
  <si>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</si>
  <si>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</si>
  <si>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</si>
  <si>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</si>
  <si>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</si>
  <si>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</si>
  <si>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</si>
  <si>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</si>
  <si>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</si>
  <si>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</si>
  <si>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</si>
  <si>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</si>
  <si>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</si>
  <si>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</si>
  <si>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</si>
  <si>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</si>
  <si>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</si>
  <si>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</si>
  <si>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</si>
  <si>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</si>
  <si>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</si>
  <si>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</si>
  <si>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</si>
  <si>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</si>
  <si>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</si>
  <si>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</si>
  <si>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</si>
  <si>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</si>
  <si>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</si>
  <si>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</si>
  <si>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</si>
  <si>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</si>
  <si>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</si>
  <si>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</si>
  <si>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</si>
  <si>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</si>
  <si>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</si>
  <si>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</si>
  <si>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</si>
  <si>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</si>
  <si>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</si>
  <si>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</si>
  <si>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</si>
  <si>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</si>
  <si>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</si>
  <si>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</si>
  <si>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</si>
  <si>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</si>
  <si>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</si>
  <si>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</si>
  <si>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</si>
  <si>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</si>
  <si>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</si>
  <si>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</si>
  <si>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</si>
  <si>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</si>
  <si>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</si>
  <si>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</si>
  <si>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</si>
  <si>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</si>
  <si>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</si>
  <si>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</si>
  <si>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</si>
  <si>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</si>
  <si>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</si>
  <si>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</si>
  <si>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</si>
  <si>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</si>
  <si>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</si>
  <si>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</si>
  <si>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</si>
  <si>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</si>
  <si>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</si>
  <si>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</si>
  <si>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</si>
  <si>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</si>
  <si>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</si>
  <si>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</si>
  <si>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</si>
  <si>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</si>
  <si>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</si>
  <si>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</si>
  <si>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</si>
  <si>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</si>
  <si>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</si>
  <si>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</si>
  <si>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</si>
  <si>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</si>
  <si>
    <t>Paulo Vasconcelos</t>
  </si>
  <si>
    <t xml:space="preserve"> 02/09/2020</t>
  </si>
  <si>
    <t>7904 NE Heiser Street</t>
  </si>
  <si>
    <t>Hillsboro, OR 97006</t>
  </si>
  <si>
    <t>Hllsboro</t>
  </si>
  <si>
    <t>Oregon</t>
  </si>
  <si>
    <t>Region 6 OpCom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</si>
</sst>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Y69"/>
  <sheetViews>
    <sheetView showGridLines="0" tabSelected="1" defaultGridColor="0" colorId="55" zoomScale="110" zoomScaleNormal="110" workbookViewId="0">
      <selection activeCell="M22" sqref="M22"/>
    </sheetView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50" t="str">
        <f>Name</f>
        <v>Paulo Vasconcelos</v>
      </c>
      <c r="S1" s="150"/>
      <c r="T1" s="94"/>
      <c r="U1" s="3" t="s">
        <v>1</v>
      </c>
      <c r="V1" s="3"/>
      <c r="W1" s="148" t="str">
        <f>PeriodEndDate</f>
        <v xml:space="preserve"> 02/09/2020</v>
      </c>
      <c r="X1" s="149"/>
      <c r="Y1" s="149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 t="s">
        <v>91</v>
      </c>
      <c r="C7" s="137"/>
      <c r="D7" s="137"/>
      <c r="E7" s="137"/>
      <c r="F7" s="137"/>
      <c r="G7" s="137"/>
      <c r="H7" s="137"/>
      <c r="I7" s="24"/>
      <c r="J7" s="17" t="s">
        <v>1</v>
      </c>
      <c r="K7" s="49"/>
      <c r="L7" s="152" t="s">
        <v>92</v>
      </c>
      <c r="M7" s="153"/>
      <c r="N7" s="153"/>
      <c r="O7" s="97"/>
      <c r="P7" s="5"/>
    </row>
    <row r="8" spans="1:25" x14ac:dyDescent="0.2">
      <c r="A8" s="164" t="s">
        <v>47</v>
      </c>
      <c r="B8" s="165"/>
      <c r="C8" s="166"/>
      <c r="D8" s="166"/>
      <c r="E8" s="166"/>
      <c r="F8" s="139"/>
      <c r="G8" s="154"/>
      <c r="H8" s="154"/>
      <c r="I8" s="24"/>
      <c r="J8" s="158" t="s">
        <v>4</v>
      </c>
      <c r="K8" s="159"/>
      <c r="L8" s="151" t="s">
        <v>49</v>
      </c>
      <c r="M8" s="151"/>
      <c r="N8" s="151"/>
      <c r="O8" s="151"/>
      <c r="P8" s="5"/>
    </row>
    <row r="9" spans="1:25" x14ac:dyDescent="0.2">
      <c r="A9" s="139" t="s">
        <v>93</v>
      </c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9" t="s">
        <v>94</v>
      </c>
      <c r="B10" s="140"/>
      <c r="C10" s="140"/>
      <c r="D10" s="140"/>
      <c r="E10" s="140"/>
      <c r="F10" s="140"/>
      <c r="G10" s="140"/>
      <c r="H10" s="140"/>
      <c r="I10" s="24"/>
      <c r="J10" s="139"/>
      <c r="K10" s="135"/>
      <c r="L10" s="135"/>
      <c r="M10" s="135"/>
      <c r="N10" s="135"/>
      <c r="O10" s="135"/>
      <c r="P10" s="5"/>
      <c r="U10" s="21" t="s">
        <v>77</v>
      </c>
    </row>
    <row r="11" spans="1:25" ht="13.5" thickBot="1" x14ac:dyDescent="0.25">
      <c r="A11" s="146"/>
      <c r="B11" s="146"/>
      <c r="C11" s="146"/>
      <c r="D11" s="146"/>
      <c r="E11" s="146"/>
      <c r="F11" s="146"/>
      <c r="G11" s="146"/>
      <c r="H11" s="146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5"/>
    </row>
    <row r="13" spans="1:25" x14ac:dyDescent="0.2">
      <c r="A13" s="168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79" t="s">
        <v>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5"/>
      <c r="Q14" s="116"/>
      <c r="S14" s="1"/>
      <c r="U14" s="137"/>
      <c r="V14" s="137"/>
      <c r="W14" s="137"/>
      <c r="X14" s="137"/>
      <c r="Y14" s="137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4" t="s">
        <v>59</v>
      </c>
      <c r="V15" s="135"/>
      <c r="W15" s="135"/>
      <c r="X15" s="135"/>
      <c r="Y15" s="135"/>
    </row>
    <row r="16" spans="1:25" ht="12.75" customHeight="1" x14ac:dyDescent="0.2">
      <c r="A16" s="117" t="s">
        <v>71</v>
      </c>
      <c r="B16" s="147">
        <v>92788678</v>
      </c>
      <c r="C16" s="147"/>
      <c r="D16" s="147"/>
      <c r="E16" s="147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7"/>
      <c r="C18" s="147"/>
      <c r="D18" s="147"/>
      <c r="E18" s="147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7" t="s">
        <v>96</v>
      </c>
      <c r="C20" s="147"/>
      <c r="D20" s="147"/>
      <c r="E20" s="147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/>
      <c r="M22" s="90" t="s">
        <v>97</v>
      </c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60" t="s">
        <v>59</v>
      </c>
      <c r="N23" s="161"/>
      <c r="O23" s="162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>
        <v>43861</v>
      </c>
      <c r="H24" s="115"/>
      <c r="I24" s="115"/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95</v>
      </c>
      <c r="H25" s="78"/>
      <c r="I25" s="78"/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IF($E$27="x",(G27*0.36),(G27*0.575))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>
        <f>Date1</f>
        <v>43861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>
        <v>275</v>
      </c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275</v>
      </c>
      <c r="O31" s="91" t="s">
        <v>59</v>
      </c>
      <c r="P31" s="23"/>
      <c r="Q31" s="116">
        <f>Date2</f>
        <v>0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>
        <f>Date3</f>
        <v>0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275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275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2" t="s">
        <v>65</v>
      </c>
      <c r="K41" s="143"/>
      <c r="L41" s="143"/>
      <c r="M41" s="144"/>
      <c r="N41" s="61">
        <f>SUM(N39/N40)</f>
        <v>275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7"/>
      <c r="V43" s="137"/>
      <c r="W43" s="137"/>
      <c r="X43" s="137"/>
      <c r="Y43" s="137"/>
    </row>
    <row r="44" spans="1:25" ht="13.5" thickBot="1" x14ac:dyDescent="0.25">
      <c r="A44" s="69" t="s">
        <v>58</v>
      </c>
      <c r="B44" s="141" t="s">
        <v>59</v>
      </c>
      <c r="C44" s="141"/>
      <c r="D44" s="141"/>
      <c r="E44" s="141"/>
      <c r="F44" s="141"/>
      <c r="G44" s="141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>
        <f>Q30</f>
        <v>43861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r="45" spans="1:25" ht="14.25" thickTop="1" thickBot="1" x14ac:dyDescent="0.25">
      <c r="A45" s="156" t="s">
        <v>59</v>
      </c>
      <c r="B45" s="157"/>
      <c r="C45" s="157"/>
      <c r="D45" s="157"/>
      <c r="E45" s="157"/>
      <c r="F45" s="157"/>
      <c r="G45" s="163"/>
      <c r="H45" s="145" t="s">
        <v>68</v>
      </c>
      <c r="I45" s="143"/>
      <c r="J45" s="143"/>
      <c r="K45" s="143"/>
      <c r="L45" s="143"/>
      <c r="M45" s="144"/>
      <c r="N45" s="70">
        <f>N39-SUM(O29:O38)+(N44*N40)+O42</f>
        <v>275</v>
      </c>
      <c r="O45" s="30"/>
      <c r="P45" s="5"/>
      <c r="Q45" s="116">
        <f t="shared" ref="Q45:Q50" si="3">Q31</f>
        <v>0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r="46" spans="1:25" ht="14.25" thickTop="1" thickBot="1" x14ac:dyDescent="0.25">
      <c r="A46" s="69" t="s">
        <v>36</v>
      </c>
      <c r="B46" s="141" t="s">
        <v>59</v>
      </c>
      <c r="C46" s="141"/>
      <c r="D46" s="141"/>
      <c r="E46" s="141"/>
      <c r="F46" s="141"/>
      <c r="G46" s="167"/>
      <c r="H46" s="155" t="s">
        <v>69</v>
      </c>
      <c r="I46" s="143"/>
      <c r="J46" s="143"/>
      <c r="K46" s="143"/>
      <c r="L46" s="143"/>
      <c r="M46" s="144"/>
      <c r="N46" s="71">
        <f>SUM(N41:N44)</f>
        <v>275</v>
      </c>
      <c r="O46" s="30"/>
      <c r="P46" s="5"/>
      <c r="Q46" s="116">
        <f t="shared" si="3"/>
        <v>0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r="47" spans="1:25" ht="13.5" thickTop="1" x14ac:dyDescent="0.2">
      <c r="A47" s="156" t="s">
        <v>59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r="50" spans="1:25" ht="13.5" thickBot="1" x14ac:dyDescent="0.25">
      <c r="A50" s="183" t="s">
        <v>59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7"/>
      <c r="V56" s="137"/>
      <c r="W56" s="137"/>
      <c r="X56" s="137"/>
      <c r="Y56" s="137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8" t="s">
        <v>91</v>
      </c>
      <c r="D60" s="138"/>
      <c r="E60" s="138"/>
      <c r="F60" s="138"/>
      <c r="G60" s="138"/>
      <c r="H60" s="138"/>
      <c r="I60" s="138"/>
      <c r="J60" s="138"/>
      <c r="K60" s="14"/>
      <c r="L60" s="14" t="s">
        <v>6</v>
      </c>
      <c r="M60" s="152">
        <v>43871</v>
      </c>
      <c r="N60" s="182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3" t="s">
        <v>59</v>
      </c>
      <c r="C62" s="173"/>
      <c r="D62" s="173"/>
      <c r="E62" s="173"/>
      <c r="F62" s="173"/>
      <c r="G62" s="174"/>
      <c r="H62" s="173" t="s">
        <v>59</v>
      </c>
      <c r="I62" s="174"/>
      <c r="J62" s="174"/>
      <c r="K62" s="174"/>
      <c r="L62" s="14" t="s">
        <v>6</v>
      </c>
      <c r="M62" s="152" t="s">
        <v>59</v>
      </c>
      <c r="N62" s="182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5" t="s">
        <v>76</v>
      </c>
      <c r="C63" s="171"/>
      <c r="D63" s="171"/>
      <c r="E63" s="171"/>
      <c r="F63" s="171"/>
      <c r="G63" s="172"/>
      <c r="H63" s="171" t="s">
        <v>75</v>
      </c>
      <c r="I63" s="172"/>
      <c r="J63" s="172"/>
      <c r="K63" s="172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aLDG5p0aD1PDEoM4LgJhefWFdw9QcU2KyZebaPqZuLNKGX1hB6OxeKZCmwWV/3qq70fMzpGrTAu3xy6LhHa4LA==" saltValue="+mDQlHEoTy3gGtG7bx1a4w==" spinCount="100000" sheet="1" objects="1" scenarios="1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count="1">
    <dataValidation type="list" allowBlank="1" showInputMessage="1" showErrorMessage="1" sqref="L8:O8" xr:uid="{00000000-0002-0000-0100-000000000000}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Vasconcelos Jr, PauloX</cp:lastModifiedBy>
  <cp:lastPrinted>2020-02-13T20:57:56Z</cp:lastPrinted>
  <dcterms:created xsi:type="dcterms:W3CDTF">1999-12-09T16:52:18Z</dcterms:created>
  <dcterms:modified xsi:type="dcterms:W3CDTF">2020-02-13T21:02:08Z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